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rdo dipendente" sheetId="1" r:id="rId1"/>
    <sheet name="Lordo Stato" sheetId="2" r:id="rId2"/>
  </sheets>
  <definedNames>
    <definedName name="_xlnm.Print_Area" localSheetId="0">'Lordo dipendente'!$A$2:$I$30</definedName>
    <definedName name="_xlnm.Print_Area" localSheetId="1">'Lordo Stato'!$A$2:$J$30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E8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9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9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E2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2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4" authorId="0">
      <text>
        <r>
          <rPr>
            <sz val="9"/>
            <color indexed="8"/>
            <rFont val="Tahoma"/>
            <family val="2"/>
          </rPr>
          <t>importo lordo stato</t>
        </r>
      </text>
    </comment>
    <comment ref="B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F8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9" authorId="0">
      <text>
        <r>
          <rPr>
            <sz val="9"/>
            <color indexed="8"/>
            <rFont val="Tahoma"/>
            <family val="2"/>
          </rPr>
          <t>importo lordo stato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4" authorId="0">
      <text>
        <r>
          <rPr>
            <sz val="9"/>
            <color indexed="8"/>
            <rFont val="Tahoma"/>
            <family val="2"/>
          </rPr>
          <t>importo lordo stato</t>
        </r>
      </text>
    </comment>
    <comment ref="B1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19" authorId="0">
      <text>
        <r>
          <rPr>
            <sz val="9"/>
            <color indexed="8"/>
            <rFont val="Tahoma"/>
            <family val="2"/>
          </rPr>
          <t>importo lordo stato</t>
        </r>
      </text>
    </comment>
    <comment ref="B19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F23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A24" authorId="0">
      <text>
        <r>
          <rPr>
            <sz val="9"/>
            <color indexed="8"/>
            <rFont val="Tahoma"/>
            <family val="2"/>
          </rPr>
          <t>importo lordo stato</t>
        </r>
      </text>
    </comment>
    <comment ref="B24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B25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  <comment ref="F28" authorId="0">
      <text>
        <r>
          <rPr>
            <b/>
            <sz val="9"/>
            <color indexed="8"/>
            <rFont val="Tahoma"/>
            <family val="2"/>
          </rPr>
          <t xml:space="preserve">INSERIRE LA % IRPEF
</t>
        </r>
        <r>
          <rPr>
            <sz val="9"/>
            <color indexed="8"/>
            <rFont val="Tahoma"/>
            <family val="2"/>
          </rPr>
          <t>Scaglione (in €)  Aliquota
fino a 15000  23%
da 15000,01 a 28000  27%
da 28000,01 a 55000  38%
da 55000,01 a 75000  41%
oltre i 75000  43%</t>
        </r>
      </text>
    </comment>
    <comment ref="B29" authorId="0">
      <text>
        <r>
          <rPr>
            <sz val="9"/>
            <color indexed="8"/>
            <rFont val="Tahoma"/>
            <family val="2"/>
          </rPr>
          <t>importo lordo dipendente</t>
        </r>
      </text>
    </comment>
  </commentList>
</comments>
</file>

<file path=xl/sharedStrings.xml><?xml version="1.0" encoding="utf-8"?>
<sst xmlns="http://schemas.openxmlformats.org/spreadsheetml/2006/main" count="108" uniqueCount="12">
  <si>
    <t>ricordati inserire la percentuale IRPEF corretta</t>
  </si>
  <si>
    <t>LORDO DIPENDENTE</t>
  </si>
  <si>
    <t>INPDAP 8,80%</t>
  </si>
  <si>
    <t>FC 0,35%</t>
  </si>
  <si>
    <t>IMPONIBILE</t>
  </si>
  <si>
    <t>IRPEF</t>
  </si>
  <si>
    <t>NETTO</t>
  </si>
  <si>
    <t>IRAP 8,50%</t>
  </si>
  <si>
    <t>INPDAP 24,20%</t>
  </si>
  <si>
    <t>LORDO stato</t>
  </si>
  <si>
    <t>TOTALE IMPORTI INSERITI NELLE 5 CASELLE</t>
  </si>
  <si>
    <t>LORDO dip.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</si>
</sst>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#,##0.00_ ;\-#,##0.00\ "/>
    <numFmt numFmtId="167" formatCode="#,##0.00"/>
    <numFmt numFmtId="168" formatCode="0.00%"/>
    <numFmt numFmtId="169" formatCode="0.00"/>
    <numFmt numFmtId="170" formatCode="#,##0_ ;\-#,##0\ "/>
  </numFmts>
  <fonts count="1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Verdana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6" fontId="1" fillId="0" borderId="0" xfId="20" applyNumberFormat="1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5" fontId="3" fillId="0" borderId="0" xfId="20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4" fontId="4" fillId="0" borderId="0" xfId="0" applyFont="1" applyAlignment="1">
      <alignment vertical="center"/>
    </xf>
    <xf numFmtId="165" fontId="5" fillId="0" borderId="0" xfId="20" applyFont="1" applyFill="1" applyBorder="1" applyAlignment="1" applyProtection="1">
      <alignment horizontal="center" vertical="center"/>
      <protection/>
    </xf>
    <xf numFmtId="167" fontId="1" fillId="0" borderId="1" xfId="20" applyNumberFormat="1" applyFont="1" applyFill="1" applyBorder="1" applyAlignment="1" applyProtection="1">
      <alignment horizontal="center" vertical="center"/>
      <protection/>
    </xf>
    <xf numFmtId="167" fontId="6" fillId="0" borderId="2" xfId="20" applyNumberFormat="1" applyFont="1" applyFill="1" applyBorder="1" applyAlignment="1" applyProtection="1">
      <alignment horizontal="center"/>
      <protection/>
    </xf>
    <xf numFmtId="167" fontId="2" fillId="0" borderId="2" xfId="20" applyNumberFormat="1" applyFont="1" applyFill="1" applyBorder="1" applyAlignment="1" applyProtection="1">
      <alignment horizontal="center"/>
      <protection/>
    </xf>
    <xf numFmtId="167" fontId="2" fillId="0" borderId="3" xfId="20" applyNumberFormat="1" applyFont="1" applyFill="1" applyBorder="1" applyAlignment="1" applyProtection="1">
      <alignment horizontal="center"/>
      <protection/>
    </xf>
    <xf numFmtId="167" fontId="3" fillId="0" borderId="4" xfId="20" applyNumberFormat="1" applyFont="1" applyFill="1" applyBorder="1" applyAlignment="1" applyProtection="1">
      <alignment horizontal="center"/>
      <protection/>
    </xf>
    <xf numFmtId="167" fontId="2" fillId="0" borderId="5" xfId="20" applyNumberFormat="1" applyFont="1" applyFill="1" applyBorder="1" applyAlignment="1" applyProtection="1">
      <alignment horizontal="center"/>
      <protection/>
    </xf>
    <xf numFmtId="165" fontId="1" fillId="0" borderId="2" xfId="20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8" fontId="2" fillId="0" borderId="6" xfId="0" applyNumberFormat="1" applyFont="1" applyFill="1" applyBorder="1" applyAlignment="1" applyProtection="1">
      <alignment horizontal="center"/>
      <protection locked="0"/>
    </xf>
    <xf numFmtId="164" fontId="3" fillId="0" borderId="7" xfId="0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 horizontal="center"/>
      <protection/>
    </xf>
    <xf numFmtId="165" fontId="9" fillId="0" borderId="6" xfId="20" applyFont="1" applyFill="1" applyBorder="1" applyAlignment="1" applyProtection="1">
      <alignment/>
      <protection locked="0"/>
    </xf>
    <xf numFmtId="165" fontId="2" fillId="0" borderId="5" xfId="20" applyFont="1" applyFill="1" applyBorder="1" applyAlignment="1" applyProtection="1">
      <alignment horizontal="left"/>
      <protection/>
    </xf>
    <xf numFmtId="165" fontId="2" fillId="0" borderId="2" xfId="20" applyFont="1" applyFill="1" applyBorder="1" applyAlignment="1" applyProtection="1">
      <alignment horizontal="left"/>
      <protection/>
    </xf>
    <xf numFmtId="165" fontId="2" fillId="0" borderId="8" xfId="20" applyFont="1" applyFill="1" applyBorder="1" applyAlignment="1" applyProtection="1">
      <alignment horizontal="left"/>
      <protection/>
    </xf>
    <xf numFmtId="165" fontId="3" fillId="0" borderId="9" xfId="20" applyFont="1" applyFill="1" applyBorder="1" applyAlignment="1" applyProtection="1">
      <alignment horizontal="left"/>
      <protection/>
    </xf>
    <xf numFmtId="169" fontId="2" fillId="0" borderId="0" xfId="0" applyNumberFormat="1" applyFont="1" applyFill="1" applyAlignment="1" applyProtection="1">
      <alignment horizontal="left"/>
      <protection/>
    </xf>
    <xf numFmtId="170" fontId="1" fillId="0" borderId="0" xfId="20" applyNumberFormat="1" applyFont="1" applyFill="1" applyBorder="1" applyAlignment="1" applyProtection="1">
      <alignment/>
      <protection/>
    </xf>
    <xf numFmtId="167" fontId="2" fillId="0" borderId="0" xfId="20" applyNumberFormat="1" applyFont="1" applyFill="1" applyBorder="1" applyAlignment="1" applyProtection="1">
      <alignment/>
      <protection/>
    </xf>
    <xf numFmtId="167" fontId="3" fillId="0" borderId="0" xfId="2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1" fillId="0" borderId="10" xfId="20" applyNumberFormat="1" applyFont="1" applyFill="1" applyBorder="1" applyAlignment="1" applyProtection="1">
      <alignment horizontal="center" vertical="center"/>
      <protection/>
    </xf>
    <xf numFmtId="164" fontId="3" fillId="0" borderId="11" xfId="0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/>
      <protection/>
    </xf>
    <xf numFmtId="166" fontId="1" fillId="0" borderId="0" xfId="20" applyNumberFormat="1" applyFont="1" applyFill="1" applyBorder="1" applyAlignment="1" applyProtection="1">
      <alignment horizontal="center"/>
      <protection/>
    </xf>
    <xf numFmtId="167" fontId="2" fillId="0" borderId="12" xfId="20" applyNumberFormat="1" applyFont="1" applyFill="1" applyBorder="1" applyAlignment="1" applyProtection="1">
      <alignment horizontal="center"/>
      <protection/>
    </xf>
    <xf numFmtId="165" fontId="9" fillId="0" borderId="6" xfId="20" applyFont="1" applyFill="1" applyBorder="1" applyAlignment="1" applyProtection="1">
      <alignment/>
      <protection/>
    </xf>
    <xf numFmtId="165" fontId="2" fillId="0" borderId="12" xfId="20" applyFont="1" applyFill="1" applyBorder="1" applyAlignment="1" applyProtection="1">
      <alignment horizontal="left"/>
      <protection/>
    </xf>
    <xf numFmtId="165" fontId="2" fillId="0" borderId="0" xfId="20" applyFont="1" applyFill="1" applyBorder="1" applyAlignment="1" applyProtection="1">
      <alignment horizontal="center"/>
      <protection/>
    </xf>
    <xf numFmtId="165" fontId="3" fillId="0" borderId="0" xfId="20" applyFont="1" applyFill="1" applyBorder="1" applyAlignment="1" applyProtection="1">
      <alignment horizontal="center"/>
      <protection/>
    </xf>
    <xf numFmtId="166" fontId="2" fillId="0" borderId="0" xfId="20" applyNumberFormat="1" applyFont="1" applyFill="1" applyBorder="1" applyAlignment="1" applyProtection="1">
      <alignment/>
      <protection/>
    </xf>
    <xf numFmtId="167" fontId="1" fillId="0" borderId="13" xfId="20" applyNumberFormat="1" applyFont="1" applyFill="1" applyBorder="1" applyAlignment="1" applyProtection="1">
      <alignment horizontal="center" vertical="center"/>
      <protection/>
    </xf>
    <xf numFmtId="167" fontId="2" fillId="0" borderId="13" xfId="20" applyNumberFormat="1" applyFont="1" applyFill="1" applyBorder="1" applyAlignment="1" applyProtection="1">
      <alignment horizontal="center" vertical="center"/>
      <protection/>
    </xf>
    <xf numFmtId="165" fontId="6" fillId="0" borderId="5" xfId="20" applyFont="1" applyFill="1" applyBorder="1" applyAlignment="1" applyProtection="1">
      <alignment/>
      <protection/>
    </xf>
    <xf numFmtId="170" fontId="2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J3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23.421875" style="1" customWidth="1"/>
    <col min="2" max="2" width="13.00390625" style="2" customWidth="1"/>
    <col min="3" max="3" width="11.00390625" style="2" customWidth="1"/>
    <col min="4" max="4" width="13.00390625" style="2" customWidth="1"/>
    <col min="5" max="5" width="11.140625" style="2" customWidth="1"/>
    <col min="6" max="6" width="16.140625" style="3" customWidth="1"/>
    <col min="7" max="7" width="13.00390625" style="2" customWidth="1"/>
    <col min="8" max="8" width="15.8515625" style="4" customWidth="1"/>
    <col min="9" max="9" width="12.57421875" style="5" customWidth="1"/>
    <col min="10" max="16384" width="9.140625" style="4" customWidth="1"/>
  </cols>
  <sheetData>
    <row r="1" spans="1:10" ht="27" customHeight="1">
      <c r="A1" s="6"/>
      <c r="B1" s="6"/>
      <c r="E1" s="7" t="s">
        <v>0</v>
      </c>
      <c r="F1" s="7"/>
      <c r="G1" s="7"/>
      <c r="H1" s="2"/>
      <c r="I1" s="4"/>
      <c r="J1" s="5"/>
    </row>
    <row r="2" spans="1:9" s="15" customFormat="1" ht="1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0" t="s">
        <v>8</v>
      </c>
      <c r="I2" s="14" t="s">
        <v>9</v>
      </c>
    </row>
    <row r="3" spans="1:9" s="15" customFormat="1" ht="15" customHeight="1">
      <c r="A3" s="8"/>
      <c r="E3" s="16">
        <v>0.23</v>
      </c>
      <c r="F3" s="17"/>
      <c r="I3" s="18"/>
    </row>
    <row r="4" spans="1:9" s="24" customFormat="1" ht="15" customHeight="1">
      <c r="A4" s="19">
        <v>100</v>
      </c>
      <c r="B4" s="20">
        <f>A4*8.8%</f>
        <v>8.8</v>
      </c>
      <c r="C4" s="21">
        <f>A4*0.35%</f>
        <v>0.35</v>
      </c>
      <c r="D4" s="21">
        <f>A4-B4-C4</f>
        <v>90.85000000000001</v>
      </c>
      <c r="E4" s="22">
        <f>D4*E3</f>
        <v>20.895500000000002</v>
      </c>
      <c r="F4" s="23">
        <f>D4-E4</f>
        <v>69.95450000000001</v>
      </c>
      <c r="G4" s="20">
        <f>A4*8.5%</f>
        <v>8.5</v>
      </c>
      <c r="H4" s="21">
        <f>A4*24.2%</f>
        <v>24.2</v>
      </c>
      <c r="I4" s="14">
        <f>A4+G4+H4</f>
        <v>132.7</v>
      </c>
    </row>
    <row r="5" spans="1:9" s="28" customFormat="1" ht="15" customHeight="1">
      <c r="A5" s="25"/>
      <c r="B5" s="10">
        <f>B4+C4</f>
        <v>9.15</v>
      </c>
      <c r="C5" s="10"/>
      <c r="D5" s="26"/>
      <c r="E5" s="26"/>
      <c r="F5" s="27"/>
      <c r="G5" s="10">
        <f>G4+H4</f>
        <v>32.7</v>
      </c>
      <c r="H5" s="10"/>
      <c r="I5" s="5"/>
    </row>
    <row r="6" spans="1:9" s="28" customFormat="1" ht="15" customHeight="1">
      <c r="A6" s="25"/>
      <c r="B6" s="26"/>
      <c r="C6" s="26"/>
      <c r="D6" s="26"/>
      <c r="E6" s="26"/>
      <c r="F6" s="27"/>
      <c r="G6" s="26"/>
      <c r="H6" s="29"/>
      <c r="I6" s="5"/>
    </row>
    <row r="7" spans="1:9" s="15" customFormat="1" ht="15" customHeight="1">
      <c r="A7" s="30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2" t="s">
        <v>6</v>
      </c>
      <c r="G7" s="13" t="s">
        <v>7</v>
      </c>
      <c r="H7" s="10" t="s">
        <v>8</v>
      </c>
      <c r="I7" s="14" t="s">
        <v>9</v>
      </c>
    </row>
    <row r="8" spans="1:9" s="15" customFormat="1" ht="15" customHeight="1">
      <c r="A8" s="30"/>
      <c r="E8" s="16">
        <v>0.27</v>
      </c>
      <c r="F8" s="31"/>
      <c r="I8" s="18"/>
    </row>
    <row r="9" spans="1:9" s="24" customFormat="1" ht="15" customHeight="1">
      <c r="A9" s="19">
        <v>100</v>
      </c>
      <c r="B9" s="20">
        <f>A9*8.8%</f>
        <v>8.8</v>
      </c>
      <c r="C9" s="21">
        <f>A9*0.35%</f>
        <v>0.35</v>
      </c>
      <c r="D9" s="21">
        <f>A9-B9-C9</f>
        <v>90.85000000000001</v>
      </c>
      <c r="E9" s="22">
        <f>D9*E8</f>
        <v>24.529500000000002</v>
      </c>
      <c r="F9" s="23">
        <f>D9-E9</f>
        <v>66.32050000000001</v>
      </c>
      <c r="G9" s="20">
        <f>A9*8.5%</f>
        <v>8.5</v>
      </c>
      <c r="H9" s="21">
        <f>A9*24.2%</f>
        <v>24.2</v>
      </c>
      <c r="I9" s="14">
        <f>A9+G9+H9</f>
        <v>132.7</v>
      </c>
    </row>
    <row r="10" spans="1:9" s="28" customFormat="1" ht="15" customHeight="1">
      <c r="A10" s="25"/>
      <c r="B10" s="10">
        <f>B9+C9</f>
        <v>9.15</v>
      </c>
      <c r="C10" s="10"/>
      <c r="D10" s="26"/>
      <c r="E10" s="26"/>
      <c r="F10" s="27"/>
      <c r="G10" s="10">
        <f>G9+H9</f>
        <v>32.7</v>
      </c>
      <c r="H10" s="10"/>
      <c r="I10" s="5"/>
    </row>
    <row r="11" spans="1:9" s="28" customFormat="1" ht="15" customHeight="1">
      <c r="A11" s="25"/>
      <c r="B11" s="26"/>
      <c r="C11" s="26"/>
      <c r="D11" s="26"/>
      <c r="E11" s="26"/>
      <c r="F11" s="27"/>
      <c r="G11" s="26"/>
      <c r="H11" s="29"/>
      <c r="I11" s="5"/>
    </row>
    <row r="12" spans="1:9" s="15" customFormat="1" ht="15" customHeight="1">
      <c r="A12" s="30" t="s">
        <v>1</v>
      </c>
      <c r="B12" s="9" t="s">
        <v>2</v>
      </c>
      <c r="C12" s="9" t="s">
        <v>3</v>
      </c>
      <c r="D12" s="10" t="s">
        <v>4</v>
      </c>
      <c r="E12" s="11" t="s">
        <v>5</v>
      </c>
      <c r="F12" s="12" t="s">
        <v>6</v>
      </c>
      <c r="G12" s="13" t="s">
        <v>7</v>
      </c>
      <c r="H12" s="10" t="s">
        <v>8</v>
      </c>
      <c r="I12" s="14" t="s">
        <v>9</v>
      </c>
    </row>
    <row r="13" spans="1:9" s="15" customFormat="1" ht="15" customHeight="1">
      <c r="A13" s="30"/>
      <c r="E13" s="16">
        <v>0.38</v>
      </c>
      <c r="F13" s="31"/>
      <c r="I13" s="18"/>
    </row>
    <row r="14" spans="1:9" s="24" customFormat="1" ht="15" customHeight="1">
      <c r="A14" s="19"/>
      <c r="B14" s="20">
        <f>A14*8.8%</f>
        <v>0</v>
      </c>
      <c r="C14" s="21">
        <f>A14*0.35%</f>
        <v>0</v>
      </c>
      <c r="D14" s="21">
        <f>A14-B14-C14</f>
        <v>0</v>
      </c>
      <c r="E14" s="22">
        <f>D14*E13</f>
        <v>0</v>
      </c>
      <c r="F14" s="23">
        <f>D14-E14</f>
        <v>0</v>
      </c>
      <c r="G14" s="20">
        <f>A14*8.5%</f>
        <v>0</v>
      </c>
      <c r="H14" s="21">
        <f>A14*24.2%</f>
        <v>0</v>
      </c>
      <c r="I14" s="14">
        <f>A14+G14+H14</f>
        <v>0</v>
      </c>
    </row>
    <row r="15" spans="1:9" s="28" customFormat="1" ht="15" customHeight="1">
      <c r="A15" s="25"/>
      <c r="B15" s="10">
        <f>B14+C14</f>
        <v>0</v>
      </c>
      <c r="C15" s="10"/>
      <c r="D15" s="26"/>
      <c r="E15" s="26"/>
      <c r="F15" s="27"/>
      <c r="G15" s="10">
        <v>1</v>
      </c>
      <c r="H15" s="10"/>
      <c r="I15" s="5"/>
    </row>
    <row r="16" spans="1:9" s="32" customFormat="1" ht="15" customHeight="1">
      <c r="A16" s="25"/>
      <c r="B16" s="26"/>
      <c r="C16" s="26"/>
      <c r="D16" s="26"/>
      <c r="E16" s="26"/>
      <c r="F16" s="27"/>
      <c r="G16" s="26"/>
      <c r="H16" s="29"/>
      <c r="I16" s="5"/>
    </row>
    <row r="17" spans="1:9" s="15" customFormat="1" ht="15" customHeight="1">
      <c r="A17" s="30" t="s">
        <v>1</v>
      </c>
      <c r="B17" s="9" t="s">
        <v>2</v>
      </c>
      <c r="C17" s="9" t="s">
        <v>3</v>
      </c>
      <c r="D17" s="10" t="s">
        <v>4</v>
      </c>
      <c r="E17" s="11" t="s">
        <v>5</v>
      </c>
      <c r="F17" s="12" t="s">
        <v>6</v>
      </c>
      <c r="G17" s="13" t="s">
        <v>7</v>
      </c>
      <c r="H17" s="10" t="s">
        <v>8</v>
      </c>
      <c r="I17" s="14" t="s">
        <v>9</v>
      </c>
    </row>
    <row r="18" spans="1:9" s="15" customFormat="1" ht="15" customHeight="1">
      <c r="A18" s="30"/>
      <c r="E18" s="16">
        <v>0.38</v>
      </c>
      <c r="F18" s="31"/>
      <c r="I18" s="18"/>
    </row>
    <row r="19" spans="1:9" s="24" customFormat="1" ht="15" customHeight="1">
      <c r="A19" s="19"/>
      <c r="B19" s="20">
        <f>A19*8.8%</f>
        <v>0</v>
      </c>
      <c r="C19" s="21">
        <f>A19*0.35%</f>
        <v>0</v>
      </c>
      <c r="D19" s="21">
        <f>A19-B19-C19</f>
        <v>0</v>
      </c>
      <c r="E19" s="22">
        <f>D19*E18</f>
        <v>0</v>
      </c>
      <c r="F19" s="23">
        <f>D19-E19</f>
        <v>0</v>
      </c>
      <c r="G19" s="20">
        <f>A19*8.5%</f>
        <v>0</v>
      </c>
      <c r="H19" s="21">
        <f>A19*24.2%</f>
        <v>0</v>
      </c>
      <c r="I19" s="14">
        <f>A19+G19+H19</f>
        <v>0</v>
      </c>
    </row>
    <row r="20" spans="1:9" s="28" customFormat="1" ht="15" customHeight="1">
      <c r="A20" s="25"/>
      <c r="B20" s="10">
        <f>B19+C19</f>
        <v>0</v>
      </c>
      <c r="C20" s="10"/>
      <c r="D20" s="26"/>
      <c r="E20" s="26"/>
      <c r="F20" s="27"/>
      <c r="G20" s="10">
        <f>G19+H19</f>
        <v>0</v>
      </c>
      <c r="H20" s="10"/>
      <c r="I20" s="5"/>
    </row>
    <row r="21" spans="1:9" s="32" customFormat="1" ht="15" customHeight="1">
      <c r="A21" s="25"/>
      <c r="B21" s="26"/>
      <c r="C21" s="26"/>
      <c r="D21" s="26"/>
      <c r="E21" s="26"/>
      <c r="F21" s="27"/>
      <c r="G21" s="26"/>
      <c r="H21" s="29"/>
      <c r="I21" s="5"/>
    </row>
    <row r="22" spans="1:9" s="15" customFormat="1" ht="15" customHeight="1">
      <c r="A22" s="30" t="s">
        <v>1</v>
      </c>
      <c r="B22" s="9" t="s">
        <v>2</v>
      </c>
      <c r="C22" s="9" t="s">
        <v>3</v>
      </c>
      <c r="D22" s="10" t="s">
        <v>4</v>
      </c>
      <c r="E22" s="11" t="s">
        <v>5</v>
      </c>
      <c r="F22" s="12" t="s">
        <v>6</v>
      </c>
      <c r="G22" s="13" t="s">
        <v>7</v>
      </c>
      <c r="H22" s="10" t="s">
        <v>8</v>
      </c>
      <c r="I22" s="14" t="s">
        <v>9</v>
      </c>
    </row>
    <row r="23" spans="1:9" s="15" customFormat="1" ht="15" customHeight="1">
      <c r="A23" s="30"/>
      <c r="E23" s="16">
        <v>0.41</v>
      </c>
      <c r="F23" s="31"/>
      <c r="I23" s="18"/>
    </row>
    <row r="24" spans="1:9" s="24" customFormat="1" ht="15" customHeight="1">
      <c r="A24" s="19"/>
      <c r="B24" s="20">
        <f>A24*8.8%</f>
        <v>0</v>
      </c>
      <c r="C24" s="21">
        <f>A24*0.35%</f>
        <v>0</v>
      </c>
      <c r="D24" s="21">
        <f>A24-B24-C24</f>
        <v>0</v>
      </c>
      <c r="E24" s="22">
        <f>D24*E23</f>
        <v>0</v>
      </c>
      <c r="F24" s="23">
        <f>D24-E24</f>
        <v>0</v>
      </c>
      <c r="G24" s="20">
        <f>A24*8.5%</f>
        <v>0</v>
      </c>
      <c r="H24" s="21">
        <f>A24*24.2%</f>
        <v>0</v>
      </c>
      <c r="I24" s="14">
        <f>A24+G24+H24</f>
        <v>0</v>
      </c>
    </row>
    <row r="25" spans="1:9" s="28" customFormat="1" ht="15" customHeight="1">
      <c r="A25" s="25"/>
      <c r="B25" s="10">
        <f>B24+C24</f>
        <v>0</v>
      </c>
      <c r="C25" s="10"/>
      <c r="D25" s="26"/>
      <c r="E25" s="26"/>
      <c r="F25" s="27"/>
      <c r="G25" s="10">
        <f>G24+H24</f>
        <v>0</v>
      </c>
      <c r="H25" s="10"/>
      <c r="I25" s="5"/>
    </row>
    <row r="26" spans="1:10" ht="65.25" customHeight="1">
      <c r="A26" s="33" t="s">
        <v>10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9" s="15" customFormat="1" ht="15" customHeight="1">
      <c r="A27" s="30" t="s">
        <v>1</v>
      </c>
      <c r="B27" s="9" t="s">
        <v>2</v>
      </c>
      <c r="C27" s="9" t="s">
        <v>3</v>
      </c>
      <c r="D27" s="10" t="s">
        <v>4</v>
      </c>
      <c r="E27" s="34" t="s">
        <v>5</v>
      </c>
      <c r="F27" s="12" t="s">
        <v>6</v>
      </c>
      <c r="G27" s="13" t="s">
        <v>7</v>
      </c>
      <c r="H27" s="10" t="s">
        <v>8</v>
      </c>
      <c r="I27" s="14" t="s">
        <v>9</v>
      </c>
    </row>
    <row r="28" spans="1:9" s="15" customFormat="1" ht="15" customHeight="1">
      <c r="A28" s="30"/>
      <c r="F28" s="31"/>
      <c r="I28" s="18"/>
    </row>
    <row r="29" spans="1:9" s="24" customFormat="1" ht="15" customHeight="1">
      <c r="A29" s="35">
        <f>A4+A9+A14+A19+A24</f>
        <v>200</v>
      </c>
      <c r="B29" s="20">
        <f>A29*8.8%</f>
        <v>17.6</v>
      </c>
      <c r="C29" s="21">
        <f>A29*0.35%</f>
        <v>0.7</v>
      </c>
      <c r="D29" s="21">
        <f>A29-B29-C29</f>
        <v>181.70000000000002</v>
      </c>
      <c r="E29" s="36">
        <f>E24+E19+E14+E9+E4</f>
        <v>45.425000000000004</v>
      </c>
      <c r="F29" s="23">
        <f>D29-E29</f>
        <v>136.275</v>
      </c>
      <c r="G29" s="20">
        <f>A29*8.5%</f>
        <v>17</v>
      </c>
      <c r="H29" s="21">
        <f>A29*24.2%</f>
        <v>48.4</v>
      </c>
      <c r="I29" s="14">
        <f>A29+G29+H29</f>
        <v>265.4</v>
      </c>
    </row>
    <row r="30" spans="1:9" s="28" customFormat="1" ht="15" customHeight="1">
      <c r="A30" s="25"/>
      <c r="B30" s="10">
        <f>B29+C29</f>
        <v>18.3</v>
      </c>
      <c r="C30" s="10"/>
      <c r="D30" s="26"/>
      <c r="E30" s="26"/>
      <c r="F30" s="27"/>
      <c r="G30" s="10">
        <f>G29+H29</f>
        <v>65.4</v>
      </c>
      <c r="H30" s="10"/>
      <c r="I30" s="5"/>
    </row>
    <row r="31" ht="20.25" customHeight="1"/>
    <row r="32" spans="2:9" ht="16.5" customHeight="1">
      <c r="B32" s="37"/>
      <c r="C32" s="37"/>
      <c r="D32" s="37"/>
      <c r="F32" s="38"/>
      <c r="G32" s="38"/>
      <c r="H32" s="38"/>
      <c r="I32" s="38"/>
    </row>
    <row r="33" ht="12.75" customHeight="1"/>
    <row r="34" ht="21" customHeight="1"/>
    <row r="35" ht="24.75" customHeight="1"/>
    <row r="36" ht="18" customHeight="1"/>
  </sheetData>
  <sheetProtection sheet="1" objects="1" scenarios="1"/>
  <mergeCells count="22">
    <mergeCell ref="E1:G1"/>
    <mergeCell ref="A2:A3"/>
    <mergeCell ref="B5:C5"/>
    <mergeCell ref="G5:H5"/>
    <mergeCell ref="A7:A8"/>
    <mergeCell ref="B10:C10"/>
    <mergeCell ref="G10:H10"/>
    <mergeCell ref="A12:A13"/>
    <mergeCell ref="B15:C15"/>
    <mergeCell ref="G15:H15"/>
    <mergeCell ref="A17:A18"/>
    <mergeCell ref="B20:C20"/>
    <mergeCell ref="G20:H20"/>
    <mergeCell ref="A22:A23"/>
    <mergeCell ref="B25:C25"/>
    <mergeCell ref="G25:H25"/>
    <mergeCell ref="A26:J26"/>
    <mergeCell ref="A27:A28"/>
    <mergeCell ref="B30:C30"/>
    <mergeCell ref="G30:H30"/>
    <mergeCell ref="B32:D32"/>
    <mergeCell ref="F32:I3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32"/>
  <sheetViews>
    <sheetView showGridLines="0" workbookViewId="0" topLeftCell="A1">
      <selection activeCell="A25" sqref="A25"/>
    </sheetView>
  </sheetViews>
  <sheetFormatPr defaultColWidth="9.140625" defaultRowHeight="12.75"/>
  <cols>
    <col min="1" max="1" width="19.00390625" style="1" customWidth="1"/>
    <col min="2" max="2" width="15.57421875" style="39" customWidth="1"/>
    <col min="3" max="3" width="13.00390625" style="2" customWidth="1"/>
    <col min="4" max="4" width="11.00390625" style="2" customWidth="1"/>
    <col min="5" max="5" width="13.00390625" style="2" customWidth="1"/>
    <col min="6" max="6" width="11.140625" style="2" customWidth="1"/>
    <col min="7" max="7" width="16.140625" style="3" customWidth="1"/>
    <col min="8" max="8" width="13.00390625" style="2" customWidth="1"/>
    <col min="9" max="9" width="15.8515625" style="4" customWidth="1"/>
    <col min="10" max="10" width="16.57421875" style="5" customWidth="1"/>
    <col min="11" max="16384" width="9.140625" style="4" customWidth="1"/>
  </cols>
  <sheetData>
    <row r="1" spans="1:7" ht="27" customHeight="1">
      <c r="A1" s="6"/>
      <c r="B1" s="6"/>
      <c r="E1" s="7" t="s">
        <v>0</v>
      </c>
      <c r="F1" s="7"/>
      <c r="G1" s="7"/>
    </row>
    <row r="2" spans="1:10" s="15" customFormat="1" ht="15" customHeight="1">
      <c r="A2" s="40" t="s">
        <v>9</v>
      </c>
      <c r="B2" s="41" t="s">
        <v>11</v>
      </c>
      <c r="C2" s="9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0" t="s">
        <v>8</v>
      </c>
      <c r="J2" s="14" t="s">
        <v>9</v>
      </c>
    </row>
    <row r="3" spans="1:10" s="15" customFormat="1" ht="15" customHeight="1">
      <c r="A3" s="40"/>
      <c r="B3" s="41"/>
      <c r="F3" s="16">
        <v>0.27</v>
      </c>
      <c r="G3" s="17"/>
      <c r="J3" s="18"/>
    </row>
    <row r="4" spans="1:10" s="24" customFormat="1" ht="15" customHeight="1">
      <c r="A4" s="19">
        <v>100</v>
      </c>
      <c r="B4" s="42">
        <f>A4/1.327</f>
        <v>75.35795026375283</v>
      </c>
      <c r="C4" s="20">
        <f>B4*8.8%</f>
        <v>6.631499623210249</v>
      </c>
      <c r="D4" s="21">
        <f>B4*0.35%</f>
        <v>0.26375282592313487</v>
      </c>
      <c r="E4" s="21">
        <f>B4-C4-D4</f>
        <v>68.46269781461945</v>
      </c>
      <c r="F4" s="22">
        <f>E4*F3</f>
        <v>18.48492840994725</v>
      </c>
      <c r="G4" s="23">
        <f>E4-F4</f>
        <v>49.977769404672195</v>
      </c>
      <c r="H4" s="20">
        <f>B4*8.5%</f>
        <v>6.405425772418991</v>
      </c>
      <c r="I4" s="21">
        <f>B4*24.2%</f>
        <v>18.236623963828183</v>
      </c>
      <c r="J4" s="14">
        <f>B4+H4+I4</f>
        <v>100</v>
      </c>
    </row>
    <row r="5" spans="1:10" s="28" customFormat="1" ht="15" customHeight="1">
      <c r="A5" s="25"/>
      <c r="B5" s="43"/>
      <c r="C5" s="10">
        <f>C4+D4</f>
        <v>6.895252449133384</v>
      </c>
      <c r="D5" s="10"/>
      <c r="E5" s="26"/>
      <c r="F5" s="26"/>
      <c r="G5" s="27"/>
      <c r="H5" s="10">
        <f>H4+I4</f>
        <v>24.642049736247174</v>
      </c>
      <c r="I5" s="10"/>
      <c r="J5" s="5"/>
    </row>
    <row r="6" spans="1:10" s="28" customFormat="1" ht="15" customHeight="1">
      <c r="A6" s="25"/>
      <c r="B6" s="43"/>
      <c r="C6" s="26"/>
      <c r="D6" s="26"/>
      <c r="E6" s="26"/>
      <c r="F6" s="26"/>
      <c r="G6" s="27"/>
      <c r="H6" s="26"/>
      <c r="I6" s="29"/>
      <c r="J6" s="5"/>
    </row>
    <row r="7" spans="1:10" s="15" customFormat="1" ht="15" customHeight="1">
      <c r="A7" s="40" t="str">
        <f>A2</f>
        <v>LORDO stato</v>
      </c>
      <c r="B7" s="41" t="str">
        <f>B2</f>
        <v>LORDO dip.</v>
      </c>
      <c r="C7" s="9" t="s">
        <v>2</v>
      </c>
      <c r="D7" s="9" t="s">
        <v>3</v>
      </c>
      <c r="E7" s="10" t="s">
        <v>4</v>
      </c>
      <c r="F7" s="11" t="s">
        <v>5</v>
      </c>
      <c r="G7" s="12" t="s">
        <v>6</v>
      </c>
      <c r="H7" s="13" t="s">
        <v>7</v>
      </c>
      <c r="I7" s="10" t="s">
        <v>8</v>
      </c>
      <c r="J7" s="14" t="s">
        <v>9</v>
      </c>
    </row>
    <row r="8" spans="1:10" s="15" customFormat="1" ht="15" customHeight="1">
      <c r="A8" s="40"/>
      <c r="B8" s="41"/>
      <c r="F8" s="16">
        <v>0.27</v>
      </c>
      <c r="G8" s="31"/>
      <c r="J8" s="18"/>
    </row>
    <row r="9" spans="1:10" s="24" customFormat="1" ht="15" customHeight="1">
      <c r="A9" s="19">
        <v>0</v>
      </c>
      <c r="B9" s="42">
        <f>A9/1.327</f>
        <v>0</v>
      </c>
      <c r="C9" s="20">
        <f>B9*8.8%</f>
        <v>0</v>
      </c>
      <c r="D9" s="21">
        <f>B9*0.35%</f>
        <v>0</v>
      </c>
      <c r="E9" s="21">
        <f>B9-C9-D9</f>
        <v>0</v>
      </c>
      <c r="F9" s="22">
        <f>E9*F8</f>
        <v>0</v>
      </c>
      <c r="G9" s="23">
        <f>E9-F9</f>
        <v>0</v>
      </c>
      <c r="H9" s="20">
        <f>B9*8.5%</f>
        <v>0</v>
      </c>
      <c r="I9" s="21">
        <f>B9*24.2%</f>
        <v>0</v>
      </c>
      <c r="J9" s="14">
        <f>B9+H9+I9</f>
        <v>0</v>
      </c>
    </row>
    <row r="10" spans="1:10" s="28" customFormat="1" ht="15" customHeight="1">
      <c r="A10" s="25"/>
      <c r="B10" s="43"/>
      <c r="C10" s="10">
        <f>C9+D9</f>
        <v>0</v>
      </c>
      <c r="D10" s="10"/>
      <c r="E10" s="26"/>
      <c r="F10" s="26"/>
      <c r="G10" s="27"/>
      <c r="H10" s="10">
        <f>H9+I9</f>
        <v>0</v>
      </c>
      <c r="I10" s="10"/>
      <c r="J10" s="5"/>
    </row>
    <row r="11" spans="1:10" s="28" customFormat="1" ht="15" customHeight="1">
      <c r="A11" s="25"/>
      <c r="B11" s="43"/>
      <c r="C11" s="26"/>
      <c r="D11" s="26"/>
      <c r="E11" s="26"/>
      <c r="F11" s="26"/>
      <c r="G11" s="27"/>
      <c r="H11" s="26"/>
      <c r="I11" s="29"/>
      <c r="J11" s="5"/>
    </row>
    <row r="12" spans="1:10" s="15" customFormat="1" ht="15" customHeight="1">
      <c r="A12" s="40" t="str">
        <f>A7</f>
        <v>LORDO stato</v>
      </c>
      <c r="B12" s="41" t="str">
        <f>B7</f>
        <v>LORDO dip.</v>
      </c>
      <c r="C12" s="9" t="s">
        <v>2</v>
      </c>
      <c r="D12" s="9" t="s">
        <v>3</v>
      </c>
      <c r="E12" s="10" t="s">
        <v>4</v>
      </c>
      <c r="F12" s="11" t="s">
        <v>5</v>
      </c>
      <c r="G12" s="12" t="s">
        <v>6</v>
      </c>
      <c r="H12" s="13" t="s">
        <v>7</v>
      </c>
      <c r="I12" s="10" t="s">
        <v>8</v>
      </c>
      <c r="J12" s="14" t="s">
        <v>9</v>
      </c>
    </row>
    <row r="13" spans="1:10" s="15" customFormat="1" ht="15" customHeight="1">
      <c r="A13" s="40"/>
      <c r="B13" s="41"/>
      <c r="F13" s="16">
        <v>0.38</v>
      </c>
      <c r="G13" s="31"/>
      <c r="J13" s="18"/>
    </row>
    <row r="14" spans="1:10" s="24" customFormat="1" ht="15" customHeight="1">
      <c r="A14" s="19">
        <v>0</v>
      </c>
      <c r="B14" s="42">
        <f>A14/1.327</f>
        <v>0</v>
      </c>
      <c r="C14" s="20">
        <f>B14*8.8%</f>
        <v>0</v>
      </c>
      <c r="D14" s="21">
        <f>B14*0.35%</f>
        <v>0</v>
      </c>
      <c r="E14" s="21">
        <f>B14-C14-D14</f>
        <v>0</v>
      </c>
      <c r="F14" s="22">
        <f>E14*F13</f>
        <v>0</v>
      </c>
      <c r="G14" s="23">
        <f>E14-F14</f>
        <v>0</v>
      </c>
      <c r="H14" s="20">
        <f>B14*8.5%</f>
        <v>0</v>
      </c>
      <c r="I14" s="21">
        <f>B14*24.2%</f>
        <v>0</v>
      </c>
      <c r="J14" s="14">
        <f>B14+H14+I14</f>
        <v>0</v>
      </c>
    </row>
    <row r="15" spans="1:10" s="28" customFormat="1" ht="15" customHeight="1">
      <c r="A15" s="25"/>
      <c r="B15" s="43"/>
      <c r="C15" s="10">
        <f>C14+D14</f>
        <v>0</v>
      </c>
      <c r="D15" s="10"/>
      <c r="E15" s="26"/>
      <c r="F15" s="26"/>
      <c r="G15" s="27"/>
      <c r="H15" s="10">
        <v>1</v>
      </c>
      <c r="I15" s="10"/>
      <c r="J15" s="5"/>
    </row>
    <row r="16" spans="1:10" s="32" customFormat="1" ht="15" customHeight="1">
      <c r="A16" s="25"/>
      <c r="B16" s="43"/>
      <c r="C16" s="26"/>
      <c r="D16" s="26"/>
      <c r="E16" s="26"/>
      <c r="F16" s="26"/>
      <c r="G16" s="27"/>
      <c r="H16" s="26"/>
      <c r="I16" s="29"/>
      <c r="J16" s="5"/>
    </row>
    <row r="17" spans="1:10" s="15" customFormat="1" ht="15" customHeight="1">
      <c r="A17" s="40" t="str">
        <f>A12</f>
        <v>LORDO stato</v>
      </c>
      <c r="B17" s="41" t="str">
        <f>B12</f>
        <v>LORDO dip.</v>
      </c>
      <c r="C17" s="9" t="s">
        <v>2</v>
      </c>
      <c r="D17" s="9" t="s">
        <v>3</v>
      </c>
      <c r="E17" s="10" t="s">
        <v>4</v>
      </c>
      <c r="F17" s="11" t="s">
        <v>5</v>
      </c>
      <c r="G17" s="12" t="s">
        <v>6</v>
      </c>
      <c r="H17" s="13" t="s">
        <v>7</v>
      </c>
      <c r="I17" s="10" t="s">
        <v>8</v>
      </c>
      <c r="J17" s="14" t="s">
        <v>9</v>
      </c>
    </row>
    <row r="18" spans="1:10" s="15" customFormat="1" ht="15" customHeight="1">
      <c r="A18" s="40"/>
      <c r="B18" s="41"/>
      <c r="F18" s="16">
        <v>0.27</v>
      </c>
      <c r="G18" s="31"/>
      <c r="J18" s="18"/>
    </row>
    <row r="19" spans="1:10" s="24" customFormat="1" ht="15" customHeight="1">
      <c r="A19" s="19">
        <v>0</v>
      </c>
      <c r="B19" s="42">
        <f>A19/1.327</f>
        <v>0</v>
      </c>
      <c r="C19" s="20">
        <f>B19*8.8%</f>
        <v>0</v>
      </c>
      <c r="D19" s="21">
        <f>B19*0.35%</f>
        <v>0</v>
      </c>
      <c r="E19" s="21">
        <f>B19-C19-D19</f>
        <v>0</v>
      </c>
      <c r="F19" s="22">
        <f>E19*F18</f>
        <v>0</v>
      </c>
      <c r="G19" s="23">
        <f>E19-F19</f>
        <v>0</v>
      </c>
      <c r="H19" s="20">
        <f>B19*8.5%</f>
        <v>0</v>
      </c>
      <c r="I19" s="21">
        <f>B19*24.2%</f>
        <v>0</v>
      </c>
      <c r="J19" s="14">
        <f>B19+H19+I19</f>
        <v>0</v>
      </c>
    </row>
    <row r="20" spans="1:10" s="28" customFormat="1" ht="15" customHeight="1">
      <c r="A20" s="25"/>
      <c r="B20" s="43"/>
      <c r="C20" s="10">
        <f>C19+D19</f>
        <v>0</v>
      </c>
      <c r="D20" s="10"/>
      <c r="E20" s="26"/>
      <c r="F20" s="26"/>
      <c r="G20" s="27"/>
      <c r="H20" s="10">
        <f>H19+I19</f>
        <v>0</v>
      </c>
      <c r="I20" s="10"/>
      <c r="J20" s="5"/>
    </row>
    <row r="21" spans="1:10" s="32" customFormat="1" ht="15" customHeight="1">
      <c r="A21" s="25"/>
      <c r="B21" s="43"/>
      <c r="C21" s="26"/>
      <c r="D21" s="26"/>
      <c r="E21" s="26"/>
      <c r="F21" s="26"/>
      <c r="G21" s="27"/>
      <c r="H21" s="26"/>
      <c r="I21" s="29"/>
      <c r="J21" s="5"/>
    </row>
    <row r="22" spans="1:10" s="15" customFormat="1" ht="15" customHeight="1">
      <c r="A22" s="40" t="str">
        <f>A17</f>
        <v>LORDO stato</v>
      </c>
      <c r="B22" s="41" t="str">
        <f>B17</f>
        <v>LORDO dip.</v>
      </c>
      <c r="C22" s="9" t="s">
        <v>2</v>
      </c>
      <c r="D22" s="9" t="s">
        <v>3</v>
      </c>
      <c r="E22" s="10" t="s">
        <v>4</v>
      </c>
      <c r="F22" s="11" t="s">
        <v>5</v>
      </c>
      <c r="G22" s="12" t="s">
        <v>6</v>
      </c>
      <c r="H22" s="13" t="s">
        <v>7</v>
      </c>
      <c r="I22" s="10" t="s">
        <v>8</v>
      </c>
      <c r="J22" s="14" t="s">
        <v>9</v>
      </c>
    </row>
    <row r="23" spans="1:10" s="15" customFormat="1" ht="15" customHeight="1">
      <c r="A23" s="40"/>
      <c r="B23" s="41"/>
      <c r="F23" s="16">
        <v>0.27</v>
      </c>
      <c r="G23" s="31"/>
      <c r="J23" s="18"/>
    </row>
    <row r="24" spans="1:10" s="24" customFormat="1" ht="15" customHeight="1">
      <c r="A24" s="19">
        <v>100</v>
      </c>
      <c r="B24" s="42">
        <f>A24/1.327</f>
        <v>75.35795026375283</v>
      </c>
      <c r="C24" s="20">
        <f>B24*8.8%</f>
        <v>6.631499623210249</v>
      </c>
      <c r="D24" s="21">
        <f>B24*0.35%</f>
        <v>0.26375282592313487</v>
      </c>
      <c r="E24" s="21">
        <f>B24-C24-D24</f>
        <v>68.46269781461945</v>
      </c>
      <c r="F24" s="22">
        <f>E24*F23</f>
        <v>18.48492840994725</v>
      </c>
      <c r="G24" s="23">
        <f>E24-F24</f>
        <v>49.977769404672195</v>
      </c>
      <c r="H24" s="20">
        <f>B24*8.5%</f>
        <v>6.405425772418991</v>
      </c>
      <c r="I24" s="21">
        <f>B24*24.2%</f>
        <v>18.236623963828183</v>
      </c>
      <c r="J24" s="14">
        <f>B24+H24+I24</f>
        <v>100</v>
      </c>
    </row>
    <row r="25" spans="1:10" s="28" customFormat="1" ht="15" customHeight="1">
      <c r="A25" s="25"/>
      <c r="B25" s="25"/>
      <c r="C25" s="10">
        <f>C24+D24</f>
        <v>6.895252449133384</v>
      </c>
      <c r="D25" s="10"/>
      <c r="E25" s="26"/>
      <c r="F25" s="26"/>
      <c r="G25" s="27"/>
      <c r="H25" s="10">
        <f>H24+I24</f>
        <v>24.642049736247174</v>
      </c>
      <c r="I25" s="10"/>
      <c r="J25" s="5"/>
    </row>
    <row r="26" spans="1:10" ht="44.25" customHeight="1">
      <c r="A26" s="33" t="s">
        <v>10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s="15" customFormat="1" ht="15" customHeight="1">
      <c r="A27" s="40">
        <f>A22</f>
        <v>0</v>
      </c>
      <c r="B27" s="41">
        <f>B22</f>
        <v>0</v>
      </c>
      <c r="C27" s="9" t="s">
        <v>2</v>
      </c>
      <c r="D27" s="9" t="s">
        <v>3</v>
      </c>
      <c r="E27" s="10" t="s">
        <v>4</v>
      </c>
      <c r="F27" s="34" t="s">
        <v>5</v>
      </c>
      <c r="G27" s="12" t="s">
        <v>6</v>
      </c>
      <c r="H27" s="13" t="s">
        <v>7</v>
      </c>
      <c r="I27" s="10" t="s">
        <v>8</v>
      </c>
      <c r="J27" s="14" t="s">
        <v>9</v>
      </c>
    </row>
    <row r="28" spans="1:10" s="15" customFormat="1" ht="15" customHeight="1">
      <c r="A28" s="40"/>
      <c r="B28" s="41"/>
      <c r="G28" s="31"/>
      <c r="J28" s="18"/>
    </row>
    <row r="29" spans="1:10" s="24" customFormat="1" ht="15" customHeight="1">
      <c r="A29" s="35">
        <f>A4+A9+A14+A19+A24</f>
        <v>200</v>
      </c>
      <c r="B29" s="42">
        <f>A29/1.327</f>
        <v>150.71590052750565</v>
      </c>
      <c r="C29" s="20">
        <f>B29*8.8%</f>
        <v>13.262999246420499</v>
      </c>
      <c r="D29" s="21">
        <f>B29*0.35%</f>
        <v>0.5275056518462697</v>
      </c>
      <c r="E29" s="21">
        <f>B29-C29-D29</f>
        <v>136.9253956292389</v>
      </c>
      <c r="F29" s="36">
        <f>F24+F19+F14+F9+F4</f>
        <v>36.9698568198945</v>
      </c>
      <c r="G29" s="23">
        <f>E29-F29</f>
        <v>99.95553880934439</v>
      </c>
      <c r="H29" s="20">
        <f>B29*8.5%</f>
        <v>12.810851544837982</v>
      </c>
      <c r="I29" s="21">
        <f>B29*24.2%</f>
        <v>36.47324792765637</v>
      </c>
      <c r="J29" s="14">
        <f>B29+H29+I29</f>
        <v>200</v>
      </c>
    </row>
    <row r="30" spans="1:10" s="28" customFormat="1" ht="15" customHeight="1">
      <c r="A30" s="25"/>
      <c r="B30" s="43"/>
      <c r="C30" s="10">
        <f>C29+D29</f>
        <v>13.790504898266768</v>
      </c>
      <c r="D30" s="10"/>
      <c r="E30" s="26"/>
      <c r="F30" s="26"/>
      <c r="G30" s="27"/>
      <c r="H30" s="10">
        <f>H29+I29</f>
        <v>49.28409947249435</v>
      </c>
      <c r="I30" s="10"/>
      <c r="J30" s="5"/>
    </row>
    <row r="31" ht="20.25" customHeight="1"/>
    <row r="32" spans="3:10" ht="16.5" customHeight="1">
      <c r="C32" s="37"/>
      <c r="D32" s="37"/>
      <c r="E32" s="37"/>
      <c r="G32" s="38"/>
      <c r="H32" s="38"/>
      <c r="I32" s="38"/>
      <c r="J32" s="38"/>
    </row>
    <row r="33" ht="12.75" customHeight="1"/>
    <row r="34" ht="21" customHeight="1"/>
    <row r="35" ht="24.75" customHeight="1"/>
    <row r="36" ht="18" customHeight="1"/>
  </sheetData>
  <sheetProtection sheet="1" objects="1" scenarios="1"/>
  <mergeCells count="28">
    <mergeCell ref="E1:G1"/>
    <mergeCell ref="A2:A3"/>
    <mergeCell ref="B2:B3"/>
    <mergeCell ref="C5:D5"/>
    <mergeCell ref="H5:I5"/>
    <mergeCell ref="A7:A8"/>
    <mergeCell ref="B7:B8"/>
    <mergeCell ref="C10:D10"/>
    <mergeCell ref="H10:I10"/>
    <mergeCell ref="A12:A13"/>
    <mergeCell ref="B12:B13"/>
    <mergeCell ref="C15:D15"/>
    <mergeCell ref="H15:I15"/>
    <mergeCell ref="A17:A18"/>
    <mergeCell ref="B17:B18"/>
    <mergeCell ref="C20:D20"/>
    <mergeCell ref="H20:I20"/>
    <mergeCell ref="A22:A23"/>
    <mergeCell ref="B22:B23"/>
    <mergeCell ref="C25:D25"/>
    <mergeCell ref="H25:I25"/>
    <mergeCell ref="A26:J26"/>
    <mergeCell ref="A27:A28"/>
    <mergeCell ref="B27:B28"/>
    <mergeCell ref="C30:D30"/>
    <mergeCell ref="H30:I30"/>
    <mergeCell ref="C32:E32"/>
    <mergeCell ref="G32:J32"/>
  </mergeCells>
  <printOptions/>
  <pageMargins left="0.25" right="0.25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</cp:lastModifiedBy>
  <cp:lastPrinted>2018-01-26T20:21:52Z</cp:lastPrinted>
  <dcterms:created xsi:type="dcterms:W3CDTF">2002-11-20T18:59:57Z</dcterms:created>
  <dcterms:modified xsi:type="dcterms:W3CDTF">2018-01-26T20:22:05Z</dcterms:modified>
  <cp:category/>
  <cp:version/>
  <cp:contentType/>
  <cp:contentStatus/>
</cp:coreProperties>
</file>